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ngovpl-my.sharepoint.com/personal/katarzyna_bester_ncn_gov_pl/Documents/Dokumenty/LUKE/LUKE OGLOSZENIE/LUKE załaczniki PL/"/>
    </mc:Choice>
  </mc:AlternateContent>
  <xr:revisionPtr revIDLastSave="0" documentId="8_{90BBCA1D-0AAA-4FB1-B2D2-BE38F00665AA}" xr6:coauthVersionLast="47" xr6:coauthVersionMax="47" xr10:uidLastSave="{00000000-0000-0000-0000-000000000000}"/>
  <workbookProtection workbookAlgorithmName="SHA-512" workbookHashValue="LZn6+e9c7m3CZs1IxTDMgXILdu9Z862EgdP190MR2aF5kbUwXT59gbH6fk9xodQ0+H/Wd+JjoLVD4XUPNqb94g==" workbookSaltValue="mO71vxRy11Ys0bAZItkkog==" workbookSpinCount="100000" lockStructure="1"/>
  <bookViews>
    <workbookView xWindow="-110" yWindow="-110" windowWidth="19420" windowHeight="10300" xr2:uid="{00000000-000D-0000-FFFF-FFFF00000000}"/>
  </bookViews>
  <sheets>
    <sheet name="LUKE NCN budget table " sheetId="2" r:id="rId1"/>
    <sheet name="Słowniki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J13" i="2"/>
  <c r="J11" i="2"/>
  <c r="I13" i="2"/>
  <c r="K13" i="2" s="1"/>
  <c r="I11" i="2"/>
  <c r="B9" i="2"/>
  <c r="D9" i="2"/>
  <c r="C9" i="2"/>
  <c r="K11" i="2" l="1"/>
  <c r="C5" i="2"/>
  <c r="E18" i="2"/>
  <c r="E19" i="2"/>
  <c r="E20" i="2"/>
  <c r="C37" i="2"/>
  <c r="D37" i="2"/>
  <c r="E35" i="2"/>
  <c r="E33" i="2"/>
  <c r="E31" i="2"/>
  <c r="E29" i="2"/>
  <c r="E27" i="2"/>
  <c r="E25" i="2"/>
  <c r="E17" i="2"/>
  <c r="E21" i="2"/>
  <c r="E16" i="2"/>
  <c r="C22" i="2"/>
  <c r="I12" i="2" s="1"/>
  <c r="D22" i="2"/>
  <c r="J12" i="2" s="1"/>
  <c r="C13" i="2"/>
  <c r="I9" i="2" s="1"/>
  <c r="D13" i="2"/>
  <c r="B13" i="2"/>
  <c r="J9" i="2" l="1"/>
  <c r="K9" i="2" s="1"/>
  <c r="C41" i="2"/>
  <c r="C40" i="2"/>
  <c r="I14" i="2" s="1"/>
  <c r="K12" i="2"/>
  <c r="D41" i="2"/>
  <c r="E41" i="2" s="1"/>
  <c r="D40" i="2"/>
  <c r="E37" i="2"/>
  <c r="E22" i="2"/>
  <c r="E12" i="2"/>
  <c r="E10" i="2"/>
  <c r="E9" i="2"/>
  <c r="E11" i="2"/>
  <c r="J14" i="2" l="1"/>
  <c r="K14" i="2" s="1"/>
  <c r="E40" i="2"/>
  <c r="D42" i="2"/>
  <c r="D43" i="2" s="1"/>
  <c r="C42" i="2"/>
  <c r="C43" i="2" s="1"/>
  <c r="I15" i="2"/>
  <c r="E13" i="2"/>
  <c r="J15" i="2" l="1"/>
  <c r="K15" i="2" s="1"/>
  <c r="E42" i="2"/>
  <c r="E43" i="2" l="1"/>
</calcChain>
</file>

<file path=xl/sharedStrings.xml><?xml version="1.0" encoding="utf-8"?>
<sst xmlns="http://schemas.openxmlformats.org/spreadsheetml/2006/main" count="87" uniqueCount="73">
  <si>
    <r>
      <rPr>
        <sz val="9"/>
        <color theme="1"/>
        <rFont val="Arial"/>
        <family val="2"/>
        <charset val="238"/>
      </rPr>
      <t>Informacje ogólne</t>
    </r>
    <r>
      <rPr>
        <b/>
        <sz val="9"/>
        <color theme="1"/>
        <rFont val="Arial"/>
        <family val="2"/>
        <charset val="238"/>
      </rPr>
      <t xml:space="preserve">
Project information</t>
    </r>
  </si>
  <si>
    <t>Proposal title:</t>
  </si>
  <si>
    <t>Proposal acronym:</t>
  </si>
  <si>
    <t xml:space="preserve">1. Wynagrodzenia i stypedia
   Personnel costs </t>
  </si>
  <si>
    <r>
      <t xml:space="preserve">Czy kierownik projektu planuje swoje zatrudnienie z puli wynagrodzeń etatowych?
</t>
    </r>
    <r>
      <rPr>
        <sz val="9"/>
        <rFont val="Arial"/>
        <family val="2"/>
        <charset val="238"/>
      </rPr>
      <t>Will the project fund the PI's full time position?</t>
    </r>
    <r>
      <rPr>
        <b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(TAK = Yes; NIE = No)</t>
    </r>
  </si>
  <si>
    <r>
      <t xml:space="preserve">Czy wnioskodawcą we wniosku krajowym jest grupa podmiotów?
</t>
    </r>
    <r>
      <rPr>
        <sz val="9"/>
        <rFont val="Arial"/>
        <family val="2"/>
        <charset val="238"/>
      </rPr>
      <t>Does the project involve more than one Polish institution applying for NCN funding (group of entities)?</t>
    </r>
  </si>
  <si>
    <t>Kurs wymiany euro 
Euro exchange rate</t>
  </si>
  <si>
    <r>
      <t xml:space="preserve">Liczba osób 
</t>
    </r>
    <r>
      <rPr>
        <sz val="9"/>
        <color theme="3" tint="-0.249977111117893"/>
        <rFont val="Arial"/>
        <family val="2"/>
        <charset val="238"/>
      </rPr>
      <t>Number of employees</t>
    </r>
  </si>
  <si>
    <t>Razem
(PLN)</t>
  </si>
  <si>
    <r>
      <t xml:space="preserve">1.3 Wynagrodzenia dodatkowe (zgodnie z wariantem wskazanym w komórce C5)
</t>
    </r>
    <r>
      <rPr>
        <sz val="9"/>
        <rFont val="Arial"/>
        <family val="2"/>
        <charset val="238"/>
      </rPr>
      <t xml:space="preserve">       Additional salaries (amounts should follow the cost scenario indicated in cell C5)</t>
    </r>
  </si>
  <si>
    <r>
      <rPr>
        <b/>
        <sz val="9"/>
        <rFont val="Arial"/>
        <family val="2"/>
        <charset val="238"/>
      </rPr>
      <t>1.4 Wynagrodzenia oraz stypendia dla studentów i doktorantów</t>
    </r>
    <r>
      <rPr>
        <sz val="9"/>
        <rFont val="Arial"/>
        <family val="2"/>
        <charset val="238"/>
      </rPr>
      <t xml:space="preserve">
       Salaries and scholarships of students and PhD students</t>
    </r>
  </si>
  <si>
    <r>
      <t xml:space="preserve">RAZEM Wynagrodzenia
</t>
    </r>
    <r>
      <rPr>
        <sz val="9"/>
        <color rgb="FF1F497D"/>
        <rFont val="Arial"/>
        <family val="2"/>
        <charset val="238"/>
      </rPr>
      <t xml:space="preserve">TOTAL Personnel </t>
    </r>
  </si>
  <si>
    <r>
      <t xml:space="preserve">2. Koszty aparatury naukowo-badawczej, urządzeń i oprogramowania
    Research equipment/devices/software costs </t>
    </r>
    <r>
      <rPr>
        <sz val="9"/>
        <rFont val="Arial"/>
        <family val="2"/>
        <charset val="238"/>
      </rPr>
      <t>(each item separately)</t>
    </r>
  </si>
  <si>
    <r>
      <rPr>
        <b/>
        <sz val="9"/>
        <color theme="1"/>
        <rFont val="Arial"/>
        <family val="2"/>
        <charset val="238"/>
      </rPr>
      <t>Nazwa i krótki opis</t>
    </r>
    <r>
      <rPr>
        <sz val="9"/>
        <color theme="1"/>
        <rFont val="Arial"/>
        <family val="2"/>
        <charset val="238"/>
      </rPr>
      <t xml:space="preserve">
Name and short description</t>
    </r>
  </si>
  <si>
    <r>
      <t xml:space="preserve">RAZEM Aparatura
</t>
    </r>
    <r>
      <rPr>
        <sz val="9"/>
        <color rgb="FF1F497D"/>
        <rFont val="Arial"/>
        <family val="2"/>
        <charset val="238"/>
      </rPr>
      <t xml:space="preserve">TOTAL Equipment </t>
    </r>
  </si>
  <si>
    <t>3. Inne koszty bezpośrednie
    Other direct costs</t>
  </si>
  <si>
    <r>
      <t xml:space="preserve">3.1 Materiały i drobny sprzęt 
      </t>
    </r>
    <r>
      <rPr>
        <sz val="9"/>
        <rFont val="Arial"/>
        <family val="2"/>
        <charset val="238"/>
      </rPr>
      <t>Consumables (expendable goods for direct use in the project)</t>
    </r>
  </si>
  <si>
    <t>Uzasadnienie / Justification of costs:</t>
  </si>
  <si>
    <r>
      <t xml:space="preserve">3.2 Usługi obce
</t>
    </r>
    <r>
      <rPr>
        <sz val="9"/>
        <rFont val="Arial"/>
        <family val="2"/>
        <charset val="238"/>
      </rPr>
      <t xml:space="preserve">      Subcontracting </t>
    </r>
  </si>
  <si>
    <r>
      <t xml:space="preserve">3.3 Wyjazdy służbowe
       </t>
    </r>
    <r>
      <rPr>
        <sz val="9"/>
        <rFont val="Arial"/>
        <family val="2"/>
        <charset val="238"/>
      </rPr>
      <t>Travel costs including field trips, conference attendance fees, consortium meetings</t>
    </r>
  </si>
  <si>
    <r>
      <t xml:space="preserve">3.4 Wizyty i konsultacje
</t>
    </r>
    <r>
      <rPr>
        <sz val="9"/>
        <rFont val="Arial"/>
        <family val="2"/>
        <charset val="238"/>
      </rPr>
      <t xml:space="preserve">      Travel and subsistence costs of external visitors (collaborators, experts, consultants)</t>
    </r>
  </si>
  <si>
    <r>
      <t xml:space="preserve">
3.5 Wykonawcy zbiorowi
      </t>
    </r>
    <r>
      <rPr>
        <sz val="9"/>
        <rFont val="Arial"/>
        <family val="2"/>
        <charset val="238"/>
      </rPr>
      <t>Collective Investigators</t>
    </r>
    <r>
      <rPr>
        <b/>
        <sz val="9"/>
        <rFont val="Arial"/>
        <family val="2"/>
        <charset val="238"/>
      </rPr>
      <t xml:space="preserve">
</t>
    </r>
  </si>
  <si>
    <r>
      <t xml:space="preserve">3.6 Inne 
     </t>
    </r>
    <r>
      <rPr>
        <sz val="9"/>
        <rFont val="Arial"/>
        <family val="2"/>
        <charset val="238"/>
      </rPr>
      <t xml:space="preserve"> Other costs (not listed in other categories)</t>
    </r>
    <r>
      <rPr>
        <b/>
        <sz val="9"/>
        <rFont val="Arial"/>
        <family val="2"/>
        <charset val="238"/>
      </rPr>
      <t xml:space="preserve">
</t>
    </r>
  </si>
  <si>
    <r>
      <t xml:space="preserve">RAZEM Inne koszty bezpośrednie
</t>
    </r>
    <r>
      <rPr>
        <sz val="9"/>
        <color rgb="FF1F497D"/>
        <rFont val="Arial"/>
        <family val="2"/>
        <charset val="238"/>
      </rPr>
      <t xml:space="preserve">TOTAL Other direct costs </t>
    </r>
  </si>
  <si>
    <t>4. Koszty pośrednie
Overheads (indirect costs)</t>
  </si>
  <si>
    <r>
      <t>4.1 Koszty pośrednie Open Access w wysokości do 2% kosztów bezpośrednich 
      (wyłącznie koszty udostępniania publikacji lub danych badawczych w otwartym dostępie)</t>
    </r>
    <r>
      <rPr>
        <sz val="9"/>
        <rFont val="Arial"/>
        <family val="2"/>
        <charset val="238"/>
      </rPr>
      <t xml:space="preserve">
      Indirect costs of open access of up to 2% of direct costs(to fund open access to publications
      and research data)</t>
    </r>
  </si>
  <si>
    <r>
      <rPr>
        <b/>
        <sz val="9"/>
        <rFont val="Arial"/>
        <family val="2"/>
        <charset val="238"/>
      </rPr>
      <t>4.2 Pozostałe koszty pośrednie w wysokości do 20% kosztów bezpośrednich</t>
    </r>
    <r>
      <rPr>
        <sz val="9"/>
        <rFont val="Arial"/>
        <family val="2"/>
        <charset val="238"/>
      </rPr>
      <t xml:space="preserve">
       Other indirect costs of up to 20% of direct costs </t>
    </r>
  </si>
  <si>
    <r>
      <t xml:space="preserve">RAZEM Koszty pośrednie
</t>
    </r>
    <r>
      <rPr>
        <sz val="9"/>
        <color rgb="FF1F497D"/>
        <rFont val="Arial"/>
        <family val="2"/>
        <charset val="238"/>
      </rPr>
      <t xml:space="preserve">TOTAL Overheads </t>
    </r>
  </si>
  <si>
    <t>TAK</t>
  </si>
  <si>
    <t>NIE</t>
  </si>
  <si>
    <t>b5="NIE";b6="NIE";B7="NIE"</t>
  </si>
  <si>
    <t>b5="NIE";b6="NIE";B7="TAK"</t>
  </si>
  <si>
    <t>b5="NIE";b6="TAK";B7="NIE"</t>
  </si>
  <si>
    <t>b5="NIE";b6="TAK";B7="TAK"</t>
  </si>
  <si>
    <t>b5="TAK";b6="NIE";B7="NIE"</t>
  </si>
  <si>
    <t>b5="TAK";b6="NIE";B7="TAK"</t>
  </si>
  <si>
    <t>b5="TAK";b6="TAK";B7="NIE"</t>
  </si>
  <si>
    <t>b5="TAK";b6="TAK";B7="TAK"</t>
  </si>
  <si>
    <t>Uchwała 74/2025 PL</t>
  </si>
  <si>
    <t>Resolution 74/2025 EN</t>
  </si>
  <si>
    <r>
      <rPr>
        <b/>
        <sz val="16"/>
        <color rgb="FFFF0000"/>
        <rFont val="Arial"/>
        <family val="2"/>
        <charset val="238"/>
      </rPr>
      <t>LUKE Joint Call 2026</t>
    </r>
    <r>
      <rPr>
        <b/>
        <sz val="16"/>
        <color rgb="FF262626"/>
        <rFont val="Arial"/>
        <family val="2"/>
        <charset val="238"/>
      </rPr>
      <t xml:space="preserve">                     </t>
    </r>
  </si>
  <si>
    <t>Proszę odpowiedzieć na trzy pytania obok - plik wyświetli informację o obowiązujących maksymalnych stawkach wynagrodzenia. 
Link do uchwały Rady NCN nr 74/2025 obowiązującej w bieżącym konkursie, umieszczono powyżej.
Answer the three questions to see the the personnel cost scenario relevant for you project. Links to the Resolution 74/2025 governing this call are given above.</t>
  </si>
  <si>
    <r>
      <t xml:space="preserve">Czy kierownik projektu jest równocześnie koordynatorem konsorcjum międzynarodowego składającego wniosek wspólny?
</t>
    </r>
    <r>
      <rPr>
        <sz val="9"/>
        <rFont val="Arial"/>
        <family val="2"/>
        <charset val="238"/>
      </rPr>
      <t>Does the PI hold the role of the coordinator of the international consortium submitting a joint proposal?</t>
    </r>
  </si>
  <si>
    <r>
      <t xml:space="preserve">RAZEM Koszt projektu w PLN
</t>
    </r>
    <r>
      <rPr>
        <sz val="11"/>
        <color rgb="FF1F497D"/>
        <rFont val="Arial"/>
        <family val="2"/>
        <charset val="238"/>
      </rPr>
      <t>TOTAL costs of the project in PLN</t>
    </r>
  </si>
  <si>
    <t xml:space="preserve"> 2027
(PLN)</t>
  </si>
  <si>
    <t xml:space="preserve"> 2028
(PLN)</t>
  </si>
  <si>
    <t>LUKE proposal (PT-Outline)</t>
  </si>
  <si>
    <t>Labour costs 
(1)</t>
  </si>
  <si>
    <t>Research equipment 
(2)</t>
  </si>
  <si>
    <t>Consumables 
(3.1)</t>
  </si>
  <si>
    <t>Travel and subsistence
(3.3) +(3.4)</t>
  </si>
  <si>
    <t>Other costs and overheads
(3.2)+(3.5)+(3.6)+(4.1)+(4.2)</t>
  </si>
  <si>
    <t>Total cost of the project in EUR</t>
  </si>
  <si>
    <t>Operational costs</t>
  </si>
  <si>
    <t>Komunikat dla GRUPY PODMIOTÓW</t>
  </si>
  <si>
    <r>
      <rPr>
        <b/>
        <sz val="9"/>
        <color rgb="FF000000"/>
        <rFont val="Arial"/>
        <family val="2"/>
        <charset val="238"/>
      </rPr>
      <t>1.1 Wynagrodzenie etatowe dla kierownika projektu</t>
    </r>
    <r>
      <rPr>
        <sz val="9"/>
        <color indexed="8"/>
        <rFont val="Arial"/>
        <family val="2"/>
        <charset val="238"/>
      </rPr>
      <t xml:space="preserve">
        PI's salary - full time position</t>
    </r>
  </si>
  <si>
    <r>
      <rPr>
        <b/>
        <sz val="9"/>
        <rFont val="Arial"/>
        <family val="2"/>
        <charset val="238"/>
      </rPr>
      <t>1.2 Wynagrodzenie etatowe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na stanowisku typu post-doc</t>
    </r>
    <r>
      <rPr>
        <sz val="9"/>
        <rFont val="Arial"/>
        <family val="2"/>
        <charset val="238"/>
      </rPr>
      <t xml:space="preserve">
        Post-doc salary - full time position</t>
    </r>
  </si>
  <si>
    <t>BREAKDOWN OF COSTS (rounded)</t>
  </si>
  <si>
    <t>2027 
(EUR)</t>
  </si>
  <si>
    <t>2028 
(EUR)</t>
  </si>
  <si>
    <t>Total 
(EUR)</t>
  </si>
  <si>
    <t xml:space="preserve">Proszę wypełnić kosztorys (kolumny A-D)  w zaokrągleniu do pełnych złotych.  Proszę nie usuwać pustych wierszy. 
Arkusz automatycznie przeliczy koszty na euro i przypisze je do właściwych kategorii w kosztorysie wniosku międzynarodowego (kolumny H-K). 
Please complete the budget below (columns A-D) rounding to full PLN. Do not remove empty rows. 
Excel will automatically convert the costs to EUR and assign them to categories listed in the LUKE proposal (columns H-K).  </t>
  </si>
  <si>
    <r>
      <t xml:space="preserve">Participating entity: 
</t>
    </r>
    <r>
      <rPr>
        <i/>
        <sz val="9"/>
        <color theme="1"/>
        <rFont val="Arial"/>
        <family val="2"/>
        <charset val="238"/>
      </rPr>
      <t>In  the  case the  applicant  in  the  NCN  proposal  is  a  group  of  entities, please complete one table for the Leader and additional tables for each of the Partners</t>
    </r>
  </si>
  <si>
    <r>
      <t xml:space="preserve">Stawki wynagrodzeń dodatkowych kierownika projektu i członków zespołu badawczego według wariantu </t>
    </r>
    <r>
      <rPr>
        <sz val="11"/>
        <color rgb="FF00B0F0"/>
        <rFont val="Calibri"/>
        <family val="2"/>
        <charset val="238"/>
        <scheme val="minor"/>
      </rPr>
      <t>1A</t>
    </r>
    <r>
      <rPr>
        <sz val="11"/>
        <color theme="1"/>
        <rFont val="Calibri"/>
        <family val="2"/>
        <scheme val="minor"/>
      </rPr>
      <t xml:space="preserve"> na str. 14 uchwały 74/2025 PL.
Personnel cost scenario 1A - details on p. 12 of the Resolution 74/2025 EN.
Link powyżej / Link above.  </t>
    </r>
  </si>
  <si>
    <r>
      <t xml:space="preserve">Stawki wynagrodzeń dodatkowych kierownika projektu i członków zespołu badawczego według wariantu </t>
    </r>
    <r>
      <rPr>
        <b/>
        <sz val="11"/>
        <color rgb="FF00B0F0"/>
        <rFont val="Calibri"/>
        <family val="2"/>
        <charset val="238"/>
        <scheme val="minor"/>
      </rPr>
      <t>1B</t>
    </r>
    <r>
      <rPr>
        <sz val="11"/>
        <color theme="1"/>
        <rFont val="Calibri"/>
        <family val="2"/>
        <scheme val="minor"/>
      </rPr>
      <t xml:space="preserve"> na str. 14 uchwały 74/2025 PL.
Personnel cost scenario 1B - details on p. 12 of the Resolution 74/2025 EN.
Link powyżej / Link above.      </t>
    </r>
  </si>
  <si>
    <r>
      <t xml:space="preserve">Stawki wynagrodzeń dodatkowych kierownika projektu i członków zespołu badawczego według wariantu </t>
    </r>
    <r>
      <rPr>
        <b/>
        <sz val="11"/>
        <color rgb="FF00B050"/>
        <rFont val="Calibri"/>
        <family val="2"/>
        <charset val="238"/>
        <scheme val="minor"/>
      </rPr>
      <t>2A</t>
    </r>
    <r>
      <rPr>
        <sz val="11"/>
        <color theme="1"/>
        <rFont val="Calibri"/>
        <family val="2"/>
        <scheme val="minor"/>
      </rPr>
      <t xml:space="preserve"> na str. 14 wersji uchwały 74/2025 PL.
Personnel cost scenario 2A - details on p. 12 of the Resolution 74/2025 EN.
Link powyżej / Link above.  </t>
    </r>
  </si>
  <si>
    <r>
      <t xml:space="preserve">Stawki wynagrodzeń dodatkowych kierownika projektu i członków zespołu badawczego według wariantu </t>
    </r>
    <r>
      <rPr>
        <b/>
        <sz val="11"/>
        <color rgb="FF00B050"/>
        <rFont val="Calibri"/>
        <family val="2"/>
        <charset val="238"/>
        <scheme val="minor"/>
      </rPr>
      <t>2B</t>
    </r>
    <r>
      <rPr>
        <sz val="11"/>
        <color theme="1"/>
        <rFont val="Calibri"/>
        <family val="2"/>
        <scheme val="minor"/>
      </rPr>
      <t xml:space="preserve"> na str. 14 uchwały 74/2025 PL. 
Personnel cost scenario 2B - details on p. 12 of the Resolution 74/2025 EN.
Link powyżej / Link above.  </t>
    </r>
  </si>
  <si>
    <r>
      <t xml:space="preserve">Wynagrodzenie kierownika projektu w wysokości 170 tys. zł rocznie 
(proporcjonalnie do okresu, dla którego jest zaplanowane).
Stawki wynagrodzeń dodatkowych zespołu badawczego według wariantu </t>
    </r>
    <r>
      <rPr>
        <b/>
        <sz val="11"/>
        <color rgb="FFB81892"/>
        <rFont val="Calibri"/>
        <family val="2"/>
        <charset val="238"/>
        <scheme val="minor"/>
      </rPr>
      <t>3B</t>
    </r>
    <r>
      <rPr>
        <sz val="11"/>
        <color theme="1"/>
        <rFont val="Calibri"/>
        <family val="2"/>
        <scheme val="minor"/>
      </rPr>
      <t xml:space="preserve"> na str. 15 uchwały 74/2025 PL.      
PI's salary in the amount of 170K PLN per annum 
(in proportion to the employment period). 
Additional personnel cost scenario 3B - details on p. 13 of the Resolution 74/2025 EN.
Link powyżej / Link above.  </t>
    </r>
  </si>
  <si>
    <r>
      <t xml:space="preserve">Wynagrodzenie kierownika projektu w wysokości 220 tys. zł rocznie 
(proporcjonalnie do okresu, dla którego jest zaplanowane).
Stawki wynagrodzeń dodatkowych zespołu badawczego według wariantu  </t>
    </r>
    <r>
      <rPr>
        <b/>
        <sz val="11"/>
        <color rgb="FFFF0000"/>
        <rFont val="Calibri"/>
        <family val="2"/>
        <charset val="238"/>
        <scheme val="minor"/>
      </rPr>
      <t>4A</t>
    </r>
    <r>
      <rPr>
        <sz val="11"/>
        <color theme="1"/>
        <rFont val="Calibri"/>
        <family val="2"/>
        <scheme val="minor"/>
      </rPr>
      <t xml:space="preserve"> na str. 15 uchwały 74/2025 PL.   
PI's salary in the amount of 220K PLN per annum
(in proportion to the employment period). 
Additional personnel cost scenario 4A - details on p. 13 of the Resolution 74/2025 EN.
Link powyżej / Link above.    </t>
    </r>
  </si>
  <si>
    <r>
      <t xml:space="preserve">Wynagrodzenie kierownika projektu w wysokości 220 tys. zł rocznie 
(proporcjonalnie do okresu, dla którego jest zaplanowane).
Stawki wynagrodzeń dodatkowych zespołu badawczego według wariantu </t>
    </r>
    <r>
      <rPr>
        <b/>
        <sz val="11"/>
        <color rgb="FFFF0000"/>
        <rFont val="Calibri"/>
        <family val="2"/>
        <charset val="238"/>
        <scheme val="minor"/>
      </rPr>
      <t>4B</t>
    </r>
    <r>
      <rPr>
        <sz val="11"/>
        <color theme="1"/>
        <rFont val="Calibri"/>
        <family val="2"/>
        <scheme val="minor"/>
      </rPr>
      <t xml:space="preserve"> na str. 15 uchwały 74/2025 PL.
PI's salary in the amount of 220K PLN per annum 
(in proportion to the employment period). 
Additional personnel cost scenario 4B - details on p. 13 of the Resolution 74/2025 EN.
Link powyżej / Link above.  </t>
    </r>
  </si>
  <si>
    <r>
      <t xml:space="preserve">Wynagrodzenie kierownika projektu w wysokości 170 tys. zł rocznie 
(proporcjonalnie do okresu, dla którego jest zaplanowane).
Stawki wynagrodzeń dodatkowych zespołu badawczego według wariantu </t>
    </r>
    <r>
      <rPr>
        <b/>
        <sz val="11"/>
        <color rgb="FFB81892"/>
        <rFont val="Calibri"/>
        <family val="2"/>
        <charset val="238"/>
        <scheme val="minor"/>
      </rPr>
      <t>3A</t>
    </r>
    <r>
      <rPr>
        <sz val="11"/>
        <color theme="1"/>
        <rFont val="Calibri"/>
        <family val="2"/>
        <scheme val="minor"/>
      </rPr>
      <t xml:space="preserve"> na str. 15 uchwały 74/2025 PL. 
PI's salary in the amount of 170K PLN per annum 
(in proportion to the employment period). 
Additional personnel cost scenario 3A - details on p. 13 of the Resolution 74/2025 EN.
Link powyżej / Link above.    </t>
    </r>
  </si>
  <si>
    <t xml:space="preserve">Proszę przygotować jeden kosztorys dla Lidera grupy i dodatkowo po jednym kosztorysie dla każdego z Partnerów  </t>
  </si>
  <si>
    <r>
      <rPr>
        <b/>
        <sz val="11"/>
        <color rgb="FFFF0000"/>
        <rFont val="Arial"/>
        <family val="2"/>
        <charset val="238"/>
      </rPr>
      <t>UWAGA!</t>
    </r>
    <r>
      <rPr>
        <sz val="11"/>
        <color theme="1"/>
        <rFont val="Arial"/>
        <family val="2"/>
        <charset val="238"/>
      </rPr>
      <t xml:space="preserve">
W elektronicznym wniosku międzynarodowym kwoty należy zapisać w formacie bez spacji, 
z przecinkiem rozdzielającym tysiące np.: </t>
    </r>
    <r>
      <rPr>
        <b/>
        <sz val="11"/>
        <color rgb="FFFF0000"/>
        <rFont val="Arial"/>
        <family val="2"/>
        <charset val="238"/>
      </rPr>
      <t>144,650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</si>
</sst>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zł&quot;"/>
    <numFmt numFmtId="165" formatCode="_-* #,##0.0000\ [$zł-415]_-;\-* #,##0.0000\ [$zł-415]_-;_-* &quot;-&quot;??\ [$zł-415]_-;_-@_-"/>
    <numFmt numFmtId="166" formatCode="_-[$€-2]\ * #,##0.00_-;\-[$€-2]\ * #,##0.00_-;_-[$€-2]\ * &quot;-&quot;??_-;_-@_-"/>
  </numFmts>
  <fonts count="43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color theme="3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1F497D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B81892"/>
      <name val="Calibri"/>
      <family val="2"/>
      <charset val="238"/>
      <scheme val="minor"/>
    </font>
    <font>
      <b/>
      <sz val="16"/>
      <color theme="1" tint="0.14999847407452621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6"/>
      <color rgb="FF262626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rgb="FF1F497D"/>
      <name val="Arial"/>
      <family val="2"/>
      <charset val="238"/>
    </font>
    <font>
      <b/>
      <sz val="9"/>
      <color theme="1" tint="0.14999847407452621"/>
      <name val="Arial"/>
      <family val="2"/>
      <charset val="238"/>
    </font>
    <font>
      <sz val="9"/>
      <color theme="1"/>
      <name val="Arial"/>
      <family val="2"/>
      <charset val="238"/>
    </font>
    <font>
      <u/>
      <sz val="9"/>
      <color theme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1"/>
      <color rgb="FF1F497D"/>
      <name val="Arial"/>
      <family val="2"/>
      <charset val="238"/>
    </font>
    <font>
      <sz val="11"/>
      <color rgb="FF1F497D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i/>
      <sz val="9"/>
      <name val="Arial"/>
      <family val="2"/>
      <charset val="238"/>
    </font>
    <font>
      <sz val="8"/>
      <name val="Calibri"/>
      <family val="2"/>
      <scheme val="minor"/>
    </font>
    <font>
      <b/>
      <sz val="11"/>
      <color theme="3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B05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E59F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wrapText="1"/>
    </xf>
    <xf numFmtId="0" fontId="23" fillId="0" borderId="0" xfId="0" applyFont="1"/>
    <xf numFmtId="0" fontId="25" fillId="0" borderId="0" xfId="0" applyFont="1" applyAlignment="1">
      <alignment wrapText="1"/>
    </xf>
    <xf numFmtId="164" fontId="23" fillId="0" borderId="0" xfId="0" applyNumberFormat="1" applyFont="1"/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22" fillId="4" borderId="0" xfId="0" applyFont="1" applyFill="1" applyAlignment="1">
      <alignment vertical="top" wrapText="1"/>
    </xf>
    <xf numFmtId="0" fontId="24" fillId="4" borderId="0" xfId="2" applyFont="1" applyFill="1" applyBorder="1" applyAlignment="1">
      <alignment wrapText="1"/>
    </xf>
    <xf numFmtId="0" fontId="31" fillId="0" borderId="0" xfId="0" applyFont="1" applyAlignment="1">
      <alignment horizontal="justify" vertical="center" wrapText="1"/>
    </xf>
    <xf numFmtId="0" fontId="31" fillId="0" borderId="0" xfId="0" applyFont="1" applyAlignment="1">
      <alignment vertical="center" wrapText="1"/>
    </xf>
    <xf numFmtId="0" fontId="30" fillId="0" borderId="0" xfId="0" applyFont="1" applyAlignment="1">
      <alignment horizontal="justify" vertical="center" wrapText="1"/>
    </xf>
    <xf numFmtId="0" fontId="30" fillId="0" borderId="0" xfId="0" applyFont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right" vertical="center" wrapText="1" indent="1"/>
    </xf>
    <xf numFmtId="0" fontId="11" fillId="8" borderId="1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4" fillId="0" borderId="28" xfId="0" applyFont="1" applyBorder="1" applyAlignment="1">
      <alignment vertical="center"/>
    </xf>
    <xf numFmtId="0" fontId="37" fillId="7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Continuous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6" fontId="23" fillId="0" borderId="0" xfId="1" applyNumberFormat="1" applyFont="1"/>
    <xf numFmtId="166" fontId="23" fillId="0" borderId="0" xfId="0" applyNumberFormat="1" applyFont="1"/>
    <xf numFmtId="166" fontId="31" fillId="0" borderId="0" xfId="0" applyNumberFormat="1" applyFont="1" applyAlignment="1">
      <alignment horizontal="justify" vertical="center" wrapText="1"/>
    </xf>
    <xf numFmtId="166" fontId="4" fillId="0" borderId="0" xfId="1" applyNumberFormat="1" applyFont="1"/>
    <xf numFmtId="166" fontId="39" fillId="0" borderId="0" xfId="0" applyNumberFormat="1" applyFont="1" applyAlignment="1">
      <alignment horizontal="justify" vertical="center" wrapText="1"/>
    </xf>
    <xf numFmtId="166" fontId="40" fillId="0" borderId="0" xfId="0" applyNumberFormat="1" applyFont="1" applyAlignment="1">
      <alignment horizontal="justify" vertical="center" wrapText="1"/>
    </xf>
    <xf numFmtId="0" fontId="31" fillId="0" borderId="1" xfId="0" applyFont="1" applyBorder="1" applyAlignment="1">
      <alignment horizontal="right" vertical="center" wrapText="1"/>
    </xf>
    <xf numFmtId="0" fontId="31" fillId="5" borderId="1" xfId="0" applyFont="1" applyFill="1" applyBorder="1" applyAlignment="1">
      <alignment horizontal="centerContinuous" vertical="center" wrapText="1"/>
    </xf>
    <xf numFmtId="0" fontId="37" fillId="5" borderId="1" xfId="0" applyFont="1" applyFill="1" applyBorder="1" applyAlignment="1">
      <alignment horizontal="centerContinuous" vertical="center" wrapText="1"/>
    </xf>
    <xf numFmtId="0" fontId="37" fillId="8" borderId="1" xfId="0" applyFont="1" applyFill="1" applyBorder="1" applyAlignment="1">
      <alignment horizontal="right" vertical="center" wrapText="1"/>
    </xf>
    <xf numFmtId="0" fontId="37" fillId="7" borderId="1" xfId="0" applyFont="1" applyFill="1" applyBorder="1" applyAlignment="1">
      <alignment horizontal="right" vertical="center" wrapText="1"/>
    </xf>
    <xf numFmtId="164" fontId="41" fillId="0" borderId="27" xfId="0" applyNumberFormat="1" applyFont="1" applyBorder="1" applyAlignment="1">
      <alignment horizontal="right" vertical="center" wrapText="1"/>
    </xf>
    <xf numFmtId="165" fontId="33" fillId="6" borderId="31" xfId="1" applyNumberFormat="1" applyFont="1" applyFill="1" applyBorder="1" applyAlignment="1">
      <alignment horizontal="left" vertical="center" wrapText="1"/>
    </xf>
    <xf numFmtId="0" fontId="23" fillId="0" borderId="35" xfId="0" applyFont="1" applyBorder="1" applyAlignment="1">
      <alignment wrapText="1"/>
    </xf>
    <xf numFmtId="0" fontId="23" fillId="0" borderId="15" xfId="0" applyFont="1" applyBorder="1" applyAlignment="1">
      <alignment wrapText="1"/>
    </xf>
    <xf numFmtId="0" fontId="42" fillId="0" borderId="1" xfId="0" applyFont="1" applyBorder="1" applyAlignment="1">
      <alignment horizontal="right" vertical="center" wrapText="1"/>
    </xf>
    <xf numFmtId="2" fontId="22" fillId="4" borderId="0" xfId="0" applyNumberFormat="1" applyFont="1" applyFill="1" applyAlignment="1">
      <alignment horizontal="center" wrapText="1"/>
    </xf>
    <xf numFmtId="2" fontId="11" fillId="8" borderId="18" xfId="0" applyNumberFormat="1" applyFont="1" applyFill="1" applyBorder="1" applyAlignment="1">
      <alignment horizontal="center" vertical="center" wrapText="1"/>
    </xf>
    <xf numFmtId="2" fontId="11" fillId="8" borderId="23" xfId="0" applyNumberFormat="1" applyFont="1" applyFill="1" applyBorder="1" applyAlignment="1">
      <alignment horizontal="center" vertical="center" wrapText="1"/>
    </xf>
    <xf numFmtId="2" fontId="11" fillId="8" borderId="19" xfId="0" applyNumberFormat="1" applyFont="1" applyFill="1" applyBorder="1" applyAlignment="1">
      <alignment horizontal="center" vertical="center" wrapText="1"/>
    </xf>
    <xf numFmtId="2" fontId="11" fillId="8" borderId="1" xfId="0" applyNumberFormat="1" applyFont="1" applyFill="1" applyBorder="1" applyAlignment="1">
      <alignment horizontal="center" vertical="center" wrapText="1"/>
    </xf>
    <xf numFmtId="2" fontId="11" fillId="8" borderId="13" xfId="0" applyNumberFormat="1" applyFont="1" applyFill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28" fillId="7" borderId="32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Alignment="1">
      <alignment horizontal="center"/>
    </xf>
    <xf numFmtId="2" fontId="9" fillId="4" borderId="0" xfId="2" applyNumberFormat="1" applyFill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2" fontId="23" fillId="0" borderId="2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2" fontId="28" fillId="7" borderId="14" xfId="0" applyNumberFormat="1" applyFont="1" applyFill="1" applyBorder="1" applyAlignment="1">
      <alignment horizontal="center" vertical="center" wrapText="1"/>
    </xf>
    <xf numFmtId="2" fontId="23" fillId="4" borderId="0" xfId="0" applyNumberFormat="1" applyFont="1" applyFill="1" applyAlignment="1">
      <alignment horizontal="center"/>
    </xf>
    <xf numFmtId="2" fontId="23" fillId="0" borderId="1" xfId="0" applyNumberFormat="1" applyFont="1" applyBorder="1" applyAlignment="1" applyProtection="1">
      <alignment horizontal="center" vertical="center"/>
      <protection locked="0"/>
    </xf>
    <xf numFmtId="2" fontId="28" fillId="7" borderId="34" xfId="0" applyNumberFormat="1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vertical="center"/>
    </xf>
    <xf numFmtId="0" fontId="26" fillId="5" borderId="37" xfId="0" applyFont="1" applyFill="1" applyBorder="1" applyAlignment="1">
      <alignment vertical="center" wrapText="1"/>
    </xf>
    <xf numFmtId="0" fontId="26" fillId="5" borderId="22" xfId="0" applyFont="1" applyFill="1" applyBorder="1" applyAlignment="1">
      <alignment horizontal="left" vertical="center"/>
    </xf>
    <xf numFmtId="0" fontId="31" fillId="0" borderId="3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6" fillId="5" borderId="27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30" fillId="0" borderId="28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26" fillId="0" borderId="20" xfId="0" applyFont="1" applyBorder="1" applyAlignment="1" applyProtection="1">
      <alignment horizontal="left" vertical="top"/>
      <protection locked="0"/>
    </xf>
    <xf numFmtId="0" fontId="23" fillId="0" borderId="1" xfId="0" applyFont="1" applyBorder="1" applyAlignment="1" applyProtection="1">
      <alignment horizontal="left" vertical="top"/>
      <protection locked="0"/>
    </xf>
    <xf numFmtId="0" fontId="23" fillId="0" borderId="19" xfId="0" applyFont="1" applyBorder="1" applyAlignment="1" applyProtection="1">
      <alignment horizontal="left" vertical="top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8" fillId="7" borderId="33" xfId="0" applyFont="1" applyFill="1" applyBorder="1" applyAlignment="1">
      <alignment horizontal="right" vertical="center" wrapText="1"/>
    </xf>
    <xf numFmtId="0" fontId="28" fillId="7" borderId="34" xfId="0" applyFont="1" applyFill="1" applyBorder="1" applyAlignment="1">
      <alignment horizontal="right" vertical="center" wrapText="1"/>
    </xf>
    <xf numFmtId="0" fontId="16" fillId="4" borderId="0" xfId="0" applyFont="1" applyFill="1" applyAlignment="1">
      <alignment horizontal="center" vertical="center" wrapText="1"/>
    </xf>
    <xf numFmtId="0" fontId="11" fillId="8" borderId="22" xfId="0" applyFont="1" applyFill="1" applyBorder="1" applyAlignment="1">
      <alignment horizontal="right" vertical="center" wrapText="1"/>
    </xf>
    <xf numFmtId="0" fontId="11" fillId="8" borderId="13" xfId="0" applyFont="1" applyFill="1" applyBorder="1" applyAlignment="1">
      <alignment horizontal="right" vertical="center" wrapText="1"/>
    </xf>
    <xf numFmtId="0" fontId="11" fillId="8" borderId="20" xfId="0" applyFont="1" applyFill="1" applyBorder="1" applyAlignment="1">
      <alignment horizontal="right" vertical="center" wrapText="1"/>
    </xf>
    <xf numFmtId="0" fontId="11" fillId="8" borderId="1" xfId="0" applyFont="1" applyFill="1" applyBorder="1" applyAlignment="1">
      <alignment horizontal="right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2" fontId="7" fillId="0" borderId="4" xfId="0" applyNumberFormat="1" applyFont="1" applyBorder="1" applyAlignment="1" applyProtection="1">
      <alignment horizontal="center" vertical="center" wrapText="1"/>
      <protection hidden="1"/>
    </xf>
    <xf numFmtId="2" fontId="7" fillId="0" borderId="0" xfId="0" applyNumberFormat="1" applyFont="1" applyAlignment="1" applyProtection="1">
      <alignment horizontal="center" vertical="center" wrapText="1"/>
      <protection hidden="1"/>
    </xf>
    <xf numFmtId="2" fontId="7" fillId="0" borderId="11" xfId="0" applyNumberFormat="1" applyFont="1" applyBorder="1" applyAlignment="1" applyProtection="1">
      <alignment horizontal="center" vertical="center" wrapText="1"/>
      <protection hidden="1"/>
    </xf>
    <xf numFmtId="2" fontId="7" fillId="0" borderId="14" xfId="0" applyNumberFormat="1" applyFont="1" applyBorder="1" applyAlignment="1" applyProtection="1">
      <alignment horizontal="center" vertical="center" wrapText="1"/>
      <protection hidden="1"/>
    </xf>
    <xf numFmtId="2" fontId="7" fillId="0" borderId="15" xfId="0" applyNumberFormat="1" applyFont="1" applyBorder="1" applyAlignment="1" applyProtection="1">
      <alignment horizontal="center" vertical="center" wrapText="1"/>
      <protection hidden="1"/>
    </xf>
    <xf numFmtId="2" fontId="7" fillId="0" borderId="16" xfId="0" applyNumberFormat="1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justify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right" vertical="center" wrapText="1"/>
    </xf>
    <xf numFmtId="0" fontId="11" fillId="8" borderId="26" xfId="0" applyFont="1" applyFill="1" applyBorder="1" applyAlignment="1">
      <alignment horizontal="right" vertical="center" wrapText="1"/>
    </xf>
    <xf numFmtId="0" fontId="11" fillId="8" borderId="10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</cellXfs>
  <cellStyles count="4">
    <cellStyle name="Dziesiętny" xfId="1" builtinId="3"/>
    <cellStyle name="Hiperłącze" xfId="2" builtinId="8"/>
    <cellStyle name="Hyperlink" xfId="3" xr:uid="{00000000-000B-0000-0000-000008000000}"/>
    <cellStyle name="Normalny" xfId="0" builtinId="0"/>
  </cellStyles>
  <dxfs count="0"/>
  <tableStyles count="0" defaultTableStyle="TableStyleMedium2" defaultPivotStyle="PivotStyleLight16"/>
  <colors>
    <mruColors>
      <color rgb="FFC4E59F"/>
      <color rgb="FFB818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121317</xdr:colOff>
      <xdr:row>0</xdr:row>
      <xdr:rowOff>141391</xdr:rowOff>
    </xdr:from>
    <xdr:to>
      <xdr:col>2</xdr:col>
      <xdr:colOff>2510</xdr:colOff>
      <xdr:row>2</xdr:row>
      <xdr:rowOff>1771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65394B2-12F1-401F-8C66-7DBBD331B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160" y="141391"/>
          <a:ext cx="757493" cy="768292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0</xdr:row>
      <xdr:rowOff>0</xdr:rowOff>
    </xdr:from>
    <xdr:to>
      <xdr:col>2</xdr:col>
      <xdr:colOff>1357746</xdr:colOff>
      <xdr:row>2</xdr:row>
      <xdr:rowOff>66170</xdr:rowOff>
    </xdr:to>
    <xdr:sp macro="" textlink="">
      <xdr:nvSpPr>
        <xdr:cNvPr id="7" name="Strzałka: w prawo 6">
          <a:extLst>
            <a:ext uri="{FF2B5EF4-FFF2-40B4-BE49-F238E27FC236}">
              <a16:creationId xmlns:a16="http://schemas.microsoft.com/office/drawing/2014/main" id="{DE174AC5-BE12-4B39-8AC6-D0B1483552F8}"/>
            </a:ext>
          </a:extLst>
        </xdr:cNvPr>
        <xdr:cNvSpPr/>
      </xdr:nvSpPr>
      <xdr:spPr>
        <a:xfrm>
          <a:off x="5257800" y="0"/>
          <a:ext cx="1281546" cy="980570"/>
        </a:xfrm>
        <a:prstGeom prst="rightArrow">
          <a:avLst/>
        </a:prstGeom>
        <a:gradFill rotWithShape="1">
          <a:gsLst>
            <a:gs pos="0">
              <a:srgbClr val="C0504D">
                <a:tint val="50000"/>
                <a:satMod val="300000"/>
              </a:srgbClr>
            </a:gs>
            <a:gs pos="35000">
              <a:srgbClr val="C0504D">
                <a:tint val="37000"/>
                <a:satMod val="300000"/>
              </a:srgbClr>
            </a:gs>
            <a:gs pos="100000">
              <a:srgbClr val="C0504D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Katalog kosztów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cn.gov.pl/sites/default/files/pliki/uchwaly-rady/2025/uchwala74_2025-zal1_ang.pdf" TargetMode="External"/><Relationship Id="rId1" Type="http://schemas.openxmlformats.org/officeDocument/2006/relationships/hyperlink" Target="https://ncn.gov.pl/sites/default/files/pliki/uchwaly-rady/2025/uchwala74_2025-zal1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801C-9BAA-472F-B8DF-82A026CBEEB3}">
  <sheetPr>
    <pageSetUpPr fitToPage="1"/>
  </sheetPr>
  <dimension ref="A1:O44"/>
  <sheetViews>
    <sheetView tabSelected="1" topLeftCell="A2" zoomScale="82" zoomScaleNormal="82" zoomScaleSheetLayoutView="100" workbookViewId="0">
      <selection activeCell="G3" sqref="G1:K4"/>
    </sheetView>
  </sheetViews>
  <sheetFormatPr defaultColWidth="8.7265625" defaultRowHeight="14.5" x14ac:dyDescent="0.35"/>
  <cols>
    <col min="1" max="1" width="62.453125" style="2" customWidth="1"/>
    <col min="2" max="2" width="13.1796875" style="2" customWidth="1"/>
    <col min="3" max="3" width="17.26953125" style="58" customWidth="1"/>
    <col min="4" max="4" width="17.1796875" style="58" customWidth="1"/>
    <col min="5" max="5" width="17.7265625" style="58" customWidth="1"/>
    <col min="6" max="6" width="16.7265625" style="33" customWidth="1"/>
    <col min="7" max="7" width="17.26953125" style="2" customWidth="1"/>
    <col min="8" max="8" width="38.7265625" style="2" customWidth="1"/>
    <col min="9" max="9" width="15.26953125" style="2" customWidth="1"/>
    <col min="10" max="10" width="15.453125" customWidth="1"/>
    <col min="11" max="11" width="14.26953125" style="2" customWidth="1"/>
    <col min="12" max="16384" width="8.7265625" style="2"/>
  </cols>
  <sheetData>
    <row r="1" spans="1:15" ht="37.5" customHeight="1" x14ac:dyDescent="0.25">
      <c r="A1" s="97" t="s">
        <v>40</v>
      </c>
      <c r="B1" s="11"/>
      <c r="C1" s="65"/>
      <c r="D1" s="59" t="s">
        <v>38</v>
      </c>
      <c r="E1" s="49"/>
      <c r="H1" s="73" t="s">
        <v>0</v>
      </c>
      <c r="I1" s="74"/>
      <c r="J1" s="74"/>
      <c r="K1" s="75"/>
    </row>
    <row r="2" spans="1:15" ht="35.15" customHeight="1" x14ac:dyDescent="0.25">
      <c r="A2" s="97"/>
      <c r="B2" s="12"/>
      <c r="C2" s="65"/>
      <c r="D2" s="59" t="s">
        <v>39</v>
      </c>
      <c r="E2" s="49"/>
      <c r="G2" s="3"/>
      <c r="H2" s="68" t="s">
        <v>2</v>
      </c>
      <c r="I2" s="76"/>
      <c r="J2" s="76"/>
      <c r="K2" s="77"/>
    </row>
    <row r="3" spans="1:15" ht="72" customHeight="1" thickBot="1" x14ac:dyDescent="0.3">
      <c r="A3" s="120" t="s">
        <v>61</v>
      </c>
      <c r="B3" s="120"/>
      <c r="C3" s="120"/>
      <c r="D3" s="120"/>
      <c r="E3" s="120"/>
      <c r="H3" s="69" t="s">
        <v>62</v>
      </c>
      <c r="I3" s="78"/>
      <c r="J3" s="78"/>
      <c r="K3" s="79"/>
    </row>
    <row r="4" spans="1:15" ht="41.25" customHeight="1" thickBot="1" x14ac:dyDescent="0.3">
      <c r="A4" s="121" t="s">
        <v>3</v>
      </c>
      <c r="B4" s="122"/>
      <c r="C4" s="122"/>
      <c r="D4" s="122"/>
      <c r="E4" s="123"/>
      <c r="H4" s="70" t="s">
        <v>1</v>
      </c>
      <c r="I4" s="80"/>
      <c r="J4" s="80"/>
      <c r="K4" s="81"/>
    </row>
    <row r="5" spans="1:15" ht="50.25" customHeight="1" thickBot="1" x14ac:dyDescent="0.4">
      <c r="A5" s="5" t="s">
        <v>4</v>
      </c>
      <c r="B5" s="18"/>
      <c r="C5" s="112" t="str">
        <f>IF(AND(B5="TAK",B6="TAK",B7="TAK"),Słowniki!C15,IF(AND(B5="TAK",B6="TAK",B7="NIE"),Słowniki!C14,IF(AND(B5="TAK",B6="NIE",B7="TAK"),Słowniki!C13,IF(AND(B5="TAK",B6="NIE",B7="NIE"),Słowniki!C12,IF(AND(B5="NIE",B6="TAK",B7="TAK"),Słowniki!C11,IF(AND(B5="NIE",B6="TAK",B7="NIE"),Słowniki!C10,IF(AND(B5="NIE",B6="NIE",B7="TAK"),Słowniki!C9,IF(AND(B5="NIE",B6="NIE",B7="NIE"),Słowniki!C8,Słowniki!C7))))))))</f>
        <v>Proszę odpowiedzieć na trzy pytania obok - plik wyświetli informację o obowiązujących maksymalnych stawkach wynagrodzenia. 
Link do uchwały Rady NCN nr 74/2025 obowiązującej w bieżącym konkursie, umieszczono powyżej.
Answer the three questions to see the the personnel cost scenario relevant for you project. Links to the Resolution 74/2025 governing this call are given above.</v>
      </c>
      <c r="D5" s="113"/>
      <c r="E5" s="114"/>
    </row>
    <row r="6" spans="1:15" ht="66.650000000000006" customHeight="1" thickBot="1" x14ac:dyDescent="0.3">
      <c r="A6" s="6" t="s">
        <v>42</v>
      </c>
      <c r="B6" s="19"/>
      <c r="C6" s="112"/>
      <c r="D6" s="113"/>
      <c r="E6" s="114"/>
      <c r="H6" s="44" t="s">
        <v>6</v>
      </c>
      <c r="I6" s="45">
        <v>4.3463000000000003</v>
      </c>
      <c r="J6" s="46"/>
      <c r="K6" s="47"/>
    </row>
    <row r="7" spans="1:15" ht="49.9" customHeight="1" thickBot="1" x14ac:dyDescent="0.3">
      <c r="A7" s="7" t="s">
        <v>5</v>
      </c>
      <c r="B7" s="20"/>
      <c r="C7" s="115"/>
      <c r="D7" s="116"/>
      <c r="E7" s="117"/>
      <c r="F7" s="34"/>
      <c r="H7" s="27" t="s">
        <v>46</v>
      </c>
      <c r="I7" s="82" t="s">
        <v>57</v>
      </c>
      <c r="J7" s="83"/>
      <c r="K7" s="84"/>
    </row>
    <row r="8" spans="1:15" ht="41.25" customHeight="1" x14ac:dyDescent="0.25">
      <c r="A8" s="30" t="str">
        <f>IF(B7="TAK",Słowniki!C5,"")</f>
        <v/>
      </c>
      <c r="B8" s="22" t="s">
        <v>7</v>
      </c>
      <c r="C8" s="53" t="s">
        <v>44</v>
      </c>
      <c r="D8" s="53" t="s">
        <v>45</v>
      </c>
      <c r="E8" s="50" t="s">
        <v>8</v>
      </c>
      <c r="H8" s="23"/>
      <c r="I8" s="23" t="s">
        <v>58</v>
      </c>
      <c r="J8" s="23" t="s">
        <v>59</v>
      </c>
      <c r="K8" s="23" t="s">
        <v>60</v>
      </c>
    </row>
    <row r="9" spans="1:15" ht="43.5" customHeight="1" x14ac:dyDescent="0.25">
      <c r="A9" s="8" t="s">
        <v>55</v>
      </c>
      <c r="B9" s="19">
        <f>IF(B5="TAK",Słowniki!C2,Słowniki!C3)</f>
        <v>0</v>
      </c>
      <c r="C9" s="60" t="str">
        <f>IF(B5="NIE",Słowniki!$C$3,"")</f>
        <v/>
      </c>
      <c r="D9" s="60" t="str">
        <f>IF(B5="NIE",Słowniki!$C$3,"")</f>
        <v/>
      </c>
      <c r="E9" s="55">
        <f>SUM(C9:D9)</f>
        <v>0</v>
      </c>
      <c r="F9" s="35"/>
      <c r="H9" s="17" t="s">
        <v>47</v>
      </c>
      <c r="I9" s="39">
        <f>ROUND(C13/$I$6,0)</f>
        <v>0</v>
      </c>
      <c r="J9" s="48">
        <f>ROUND(D13/$I$6,0)</f>
        <v>0</v>
      </c>
      <c r="K9" s="39">
        <f>SUM(I9:J9)</f>
        <v>0</v>
      </c>
    </row>
    <row r="10" spans="1:15" ht="39.65" customHeight="1" x14ac:dyDescent="0.25">
      <c r="A10" s="9" t="s">
        <v>56</v>
      </c>
      <c r="B10" s="19"/>
      <c r="C10" s="60"/>
      <c r="D10" s="61"/>
      <c r="E10" s="55">
        <f>SUM(C10:D10)</f>
        <v>0</v>
      </c>
      <c r="F10" s="35"/>
      <c r="H10" s="29" t="s">
        <v>53</v>
      </c>
      <c r="I10" s="40"/>
      <c r="J10" s="40"/>
      <c r="K10" s="41"/>
      <c r="L10" s="15"/>
      <c r="M10" s="15"/>
      <c r="N10" s="15"/>
      <c r="O10" s="16"/>
    </row>
    <row r="11" spans="1:15" ht="45.65" customHeight="1" x14ac:dyDescent="0.25">
      <c r="A11" s="10" t="s">
        <v>9</v>
      </c>
      <c r="B11" s="31"/>
      <c r="C11" s="60"/>
      <c r="D11" s="61"/>
      <c r="E11" s="55">
        <f>SUM(C11:D11)</f>
        <v>0</v>
      </c>
      <c r="F11" s="35"/>
      <c r="H11" s="17" t="s">
        <v>50</v>
      </c>
      <c r="I11" s="39">
        <f>ROUND((C29+C31)/$I$6,0)</f>
        <v>0</v>
      </c>
      <c r="J11" s="39">
        <f>ROUND((D29+D31)/$I$6,0)</f>
        <v>0</v>
      </c>
      <c r="K11" s="42">
        <f>SUM(I11:J11)</f>
        <v>0</v>
      </c>
      <c r="L11" s="13"/>
      <c r="N11" s="13"/>
      <c r="O11" s="14"/>
    </row>
    <row r="12" spans="1:15" ht="34.5" customHeight="1" x14ac:dyDescent="0.25">
      <c r="A12" s="9" t="s">
        <v>10</v>
      </c>
      <c r="B12" s="32"/>
      <c r="C12" s="60"/>
      <c r="D12" s="61"/>
      <c r="E12" s="55">
        <f>SUM(C12:D12)</f>
        <v>0</v>
      </c>
      <c r="F12" s="35"/>
      <c r="H12" s="21" t="s">
        <v>48</v>
      </c>
      <c r="I12" s="48">
        <f>ROUND(C22/$I$6,0)</f>
        <v>0</v>
      </c>
      <c r="J12" s="39">
        <f>ROUND(D22/$I$6,0)</f>
        <v>0</v>
      </c>
      <c r="K12" s="42">
        <f t="shared" ref="K12:K15" si="0">SUM(I12:J12)</f>
        <v>0</v>
      </c>
    </row>
    <row r="13" spans="1:15" ht="39.65" customHeight="1" thickBot="1" x14ac:dyDescent="0.3">
      <c r="A13" s="24" t="s">
        <v>11</v>
      </c>
      <c r="B13" s="25">
        <f>SUM(B9:B12)</f>
        <v>0</v>
      </c>
      <c r="C13" s="54">
        <f t="shared" ref="C13:E13" si="1">SUM(C9:C12)</f>
        <v>0</v>
      </c>
      <c r="D13" s="54">
        <f t="shared" si="1"/>
        <v>0</v>
      </c>
      <c r="E13" s="51">
        <f t="shared" si="1"/>
        <v>0</v>
      </c>
      <c r="F13" s="37"/>
      <c r="H13" s="21" t="s">
        <v>49</v>
      </c>
      <c r="I13" s="39">
        <f>ROUND(C25/$I$6,0)</f>
        <v>0</v>
      </c>
      <c r="J13" s="39">
        <f>ROUND(D25/$I$6,0)</f>
        <v>0</v>
      </c>
      <c r="K13" s="42">
        <f t="shared" si="0"/>
        <v>0</v>
      </c>
      <c r="L13" s="13"/>
      <c r="M13" s="13"/>
      <c r="N13" s="13"/>
      <c r="O13" s="14"/>
    </row>
    <row r="14" spans="1:15" ht="39.75" customHeight="1" x14ac:dyDescent="0.25">
      <c r="A14" s="124" t="s">
        <v>12</v>
      </c>
      <c r="B14" s="125"/>
      <c r="C14" s="125"/>
      <c r="D14" s="125"/>
      <c r="E14" s="126"/>
      <c r="F14" s="35"/>
      <c r="H14" s="21" t="s">
        <v>51</v>
      </c>
      <c r="I14" s="39">
        <f>ROUND((C27+C33+C35+C40+C41)/$I$6,0)</f>
        <v>0</v>
      </c>
      <c r="J14" s="39">
        <f>ROUND((D27+D33+D35+D40+D41)/$I$6,0)</f>
        <v>0</v>
      </c>
      <c r="K14" s="42">
        <f t="shared" si="0"/>
        <v>0</v>
      </c>
      <c r="L14" s="13"/>
      <c r="M14" s="13"/>
      <c r="N14" s="13"/>
      <c r="O14" s="14"/>
    </row>
    <row r="15" spans="1:15" ht="28.5" customHeight="1" x14ac:dyDescent="0.25">
      <c r="A15" s="129" t="s">
        <v>13</v>
      </c>
      <c r="B15" s="130"/>
      <c r="C15" s="53" t="s">
        <v>44</v>
      </c>
      <c r="D15" s="53" t="s">
        <v>45</v>
      </c>
      <c r="E15" s="52" t="s">
        <v>8</v>
      </c>
      <c r="F15" s="35"/>
      <c r="H15" s="28" t="s">
        <v>52</v>
      </c>
      <c r="I15" s="43">
        <f>SUM(I9:I14)</f>
        <v>0</v>
      </c>
      <c r="J15" s="43">
        <f>SUM(J9:J14)</f>
        <v>0</v>
      </c>
      <c r="K15" s="43">
        <f t="shared" si="0"/>
        <v>0</v>
      </c>
      <c r="L15" s="13"/>
      <c r="M15" s="13"/>
      <c r="N15" s="13"/>
      <c r="O15" s="14"/>
    </row>
    <row r="16" spans="1:15" ht="26.15" customHeight="1" x14ac:dyDescent="0.25">
      <c r="A16" s="110"/>
      <c r="B16" s="111"/>
      <c r="C16" s="66"/>
      <c r="D16" s="62"/>
      <c r="E16" s="56">
        <f t="shared" ref="E16:E21" si="2">SUM(C16:D16)</f>
        <v>0</v>
      </c>
      <c r="F16" s="38"/>
      <c r="H16" s="71" t="s">
        <v>72</v>
      </c>
      <c r="I16" s="71"/>
      <c r="J16" s="71"/>
      <c r="K16" s="71"/>
      <c r="L16" s="13"/>
      <c r="M16" s="13"/>
      <c r="N16" s="13"/>
      <c r="O16" s="14"/>
    </row>
    <row r="17" spans="1:15" ht="26.15" customHeight="1" x14ac:dyDescent="0.25">
      <c r="A17" s="110"/>
      <c r="B17" s="111"/>
      <c r="C17" s="66"/>
      <c r="D17" s="62"/>
      <c r="E17" s="56">
        <f t="shared" si="2"/>
        <v>0</v>
      </c>
      <c r="F17" s="35"/>
      <c r="H17" s="72"/>
      <c r="I17" s="72"/>
      <c r="J17" s="72"/>
      <c r="K17" s="72"/>
      <c r="L17" s="14"/>
    </row>
    <row r="18" spans="1:15" ht="26.15" customHeight="1" x14ac:dyDescent="0.35">
      <c r="A18" s="104"/>
      <c r="B18" s="105"/>
      <c r="C18" s="66"/>
      <c r="D18" s="62"/>
      <c r="E18" s="56">
        <f t="shared" si="2"/>
        <v>0</v>
      </c>
      <c r="F18" s="35"/>
      <c r="I18" s="13"/>
      <c r="K18" s="13"/>
      <c r="L18" s="14"/>
    </row>
    <row r="19" spans="1:15" ht="26.15" customHeight="1" x14ac:dyDescent="0.35">
      <c r="A19" s="104"/>
      <c r="B19" s="105"/>
      <c r="C19" s="66"/>
      <c r="D19" s="62"/>
      <c r="E19" s="56">
        <f t="shared" si="2"/>
        <v>0</v>
      </c>
      <c r="F19" s="35"/>
      <c r="J19" s="13"/>
      <c r="K19"/>
      <c r="L19" s="14"/>
    </row>
    <row r="20" spans="1:15" ht="26.15" customHeight="1" x14ac:dyDescent="0.35">
      <c r="A20" s="104"/>
      <c r="B20" s="105"/>
      <c r="C20" s="66"/>
      <c r="D20" s="62"/>
      <c r="E20" s="56">
        <f t="shared" si="2"/>
        <v>0</v>
      </c>
      <c r="F20" s="35"/>
    </row>
    <row r="21" spans="1:15" ht="28.5" customHeight="1" x14ac:dyDescent="0.35">
      <c r="A21" s="110"/>
      <c r="B21" s="111"/>
      <c r="C21" s="66"/>
      <c r="D21" s="62"/>
      <c r="E21" s="56">
        <f t="shared" si="2"/>
        <v>0</v>
      </c>
      <c r="F21" s="35"/>
      <c r="I21"/>
      <c r="J21" s="2"/>
      <c r="K21" s="13"/>
      <c r="L21" s="13"/>
      <c r="M21" s="13"/>
      <c r="N21" s="14"/>
    </row>
    <row r="22" spans="1:15" ht="30" customHeight="1" thickBot="1" x14ac:dyDescent="0.4">
      <c r="A22" s="127" t="s">
        <v>14</v>
      </c>
      <c r="B22" s="128"/>
      <c r="C22" s="54">
        <f t="shared" ref="C22:E22" si="3">SUM(C16:C21)</f>
        <v>0</v>
      </c>
      <c r="D22" s="54">
        <f t="shared" si="3"/>
        <v>0</v>
      </c>
      <c r="E22" s="51">
        <f t="shared" si="3"/>
        <v>0</v>
      </c>
      <c r="F22" s="35"/>
      <c r="I22"/>
      <c r="J22" s="2"/>
      <c r="K22" s="119"/>
      <c r="L22" s="119"/>
      <c r="M22" s="119"/>
      <c r="N22" s="118"/>
    </row>
    <row r="23" spans="1:15" ht="32.25" customHeight="1" x14ac:dyDescent="0.35">
      <c r="A23" s="88" t="s">
        <v>15</v>
      </c>
      <c r="B23" s="89"/>
      <c r="C23" s="89"/>
      <c r="D23" s="89"/>
      <c r="E23" s="90"/>
      <c r="F23" s="35"/>
      <c r="I23"/>
      <c r="J23" s="2"/>
      <c r="K23" s="119"/>
      <c r="L23" s="119"/>
      <c r="M23" s="119"/>
      <c r="N23" s="118"/>
    </row>
    <row r="24" spans="1:15" ht="28.5" customHeight="1" x14ac:dyDescent="0.35">
      <c r="A24" s="102"/>
      <c r="B24" s="103"/>
      <c r="C24" s="53" t="s">
        <v>44</v>
      </c>
      <c r="D24" s="53" t="s">
        <v>45</v>
      </c>
      <c r="E24" s="52" t="s">
        <v>8</v>
      </c>
      <c r="F24" s="35"/>
      <c r="I24"/>
      <c r="J24" s="26"/>
      <c r="K24" s="13"/>
      <c r="L24" s="13"/>
      <c r="M24" s="13"/>
      <c r="N24" s="14"/>
    </row>
    <row r="25" spans="1:15" ht="29.25" customHeight="1" x14ac:dyDescent="0.35">
      <c r="A25" s="91" t="s">
        <v>16</v>
      </c>
      <c r="B25" s="92"/>
      <c r="C25" s="63"/>
      <c r="D25" s="63"/>
      <c r="E25" s="56">
        <f>SUM(C25:D25)</f>
        <v>0</v>
      </c>
      <c r="F25" s="35"/>
      <c r="I25"/>
      <c r="J25" s="26"/>
      <c r="K25" s="119"/>
      <c r="L25" s="119"/>
      <c r="M25" s="119"/>
      <c r="N25" s="118"/>
    </row>
    <row r="26" spans="1:15" ht="50.5" customHeight="1" x14ac:dyDescent="0.35">
      <c r="A26" s="85" t="s">
        <v>17</v>
      </c>
      <c r="B26" s="86"/>
      <c r="C26" s="86"/>
      <c r="D26" s="86"/>
      <c r="E26" s="87"/>
      <c r="F26" s="35"/>
      <c r="I26"/>
      <c r="J26" s="13"/>
      <c r="K26" s="119"/>
      <c r="L26" s="119"/>
      <c r="M26" s="119"/>
      <c r="N26" s="118"/>
    </row>
    <row r="27" spans="1:15" ht="41.15" customHeight="1" x14ac:dyDescent="0.35">
      <c r="A27" s="91" t="s">
        <v>18</v>
      </c>
      <c r="B27" s="92"/>
      <c r="C27" s="63"/>
      <c r="D27" s="63"/>
      <c r="E27" s="56">
        <f>SUM(C27:D27)</f>
        <v>0</v>
      </c>
      <c r="F27" s="35"/>
      <c r="K27" s="119"/>
      <c r="L27" s="13"/>
      <c r="M27" s="13"/>
      <c r="N27" s="13"/>
      <c r="O27" s="14"/>
    </row>
    <row r="28" spans="1:15" ht="50.15" customHeight="1" x14ac:dyDescent="0.35">
      <c r="A28" s="85" t="s">
        <v>17</v>
      </c>
      <c r="B28" s="86"/>
      <c r="C28" s="86"/>
      <c r="D28" s="86"/>
      <c r="E28" s="87"/>
      <c r="F28" s="35"/>
      <c r="K28" s="119"/>
      <c r="L28" s="14"/>
      <c r="M28" s="119"/>
      <c r="N28" s="119"/>
      <c r="O28" s="118"/>
    </row>
    <row r="29" spans="1:15" ht="57.65" customHeight="1" x14ac:dyDescent="0.35">
      <c r="A29" s="91" t="s">
        <v>19</v>
      </c>
      <c r="B29" s="92"/>
      <c r="C29" s="63"/>
      <c r="D29" s="63"/>
      <c r="E29" s="56">
        <f>SUM(C29:D29)</f>
        <v>0</v>
      </c>
      <c r="F29" s="35"/>
      <c r="K29" s="13"/>
      <c r="L29" s="26"/>
      <c r="M29" s="119"/>
      <c r="N29" s="119"/>
      <c r="O29" s="118"/>
    </row>
    <row r="30" spans="1:15" ht="50.15" customHeight="1" x14ac:dyDescent="0.35">
      <c r="A30" s="85" t="s">
        <v>17</v>
      </c>
      <c r="B30" s="86"/>
      <c r="C30" s="86"/>
      <c r="D30" s="86"/>
      <c r="E30" s="87"/>
      <c r="F30" s="35"/>
      <c r="K30" s="13"/>
      <c r="L30" s="26"/>
      <c r="M30" s="13"/>
      <c r="N30" s="13"/>
      <c r="O30" s="14"/>
    </row>
    <row r="31" spans="1:15" ht="33" customHeight="1" x14ac:dyDescent="0.35">
      <c r="A31" s="91" t="s">
        <v>20</v>
      </c>
      <c r="B31" s="92"/>
      <c r="C31" s="63"/>
      <c r="D31" s="63"/>
      <c r="E31" s="56">
        <f>SUM(C31:D31)</f>
        <v>0</v>
      </c>
      <c r="F31" s="35"/>
      <c r="K31" s="119"/>
      <c r="L31" s="26"/>
      <c r="M31" s="119"/>
      <c r="N31" s="119"/>
      <c r="O31" s="118"/>
    </row>
    <row r="32" spans="1:15" ht="50.15" customHeight="1" x14ac:dyDescent="0.35">
      <c r="A32" s="85" t="s">
        <v>17</v>
      </c>
      <c r="B32" s="86"/>
      <c r="C32" s="86"/>
      <c r="D32" s="86"/>
      <c r="E32" s="87"/>
      <c r="F32" s="35"/>
      <c r="K32" s="119"/>
      <c r="L32" s="26"/>
      <c r="M32" s="119"/>
      <c r="N32" s="119"/>
      <c r="O32" s="118"/>
    </row>
    <row r="33" spans="1:15" ht="36" customHeight="1" x14ac:dyDescent="0.35">
      <c r="A33" s="91" t="s">
        <v>21</v>
      </c>
      <c r="B33" s="92"/>
      <c r="C33" s="63"/>
      <c r="D33" s="63"/>
      <c r="E33" s="56">
        <f>SUM(C33:D33)</f>
        <v>0</v>
      </c>
      <c r="F33" s="35"/>
      <c r="K33" s="15"/>
      <c r="L33" s="13"/>
      <c r="M33" s="13"/>
      <c r="N33" s="13"/>
      <c r="O33" s="14"/>
    </row>
    <row r="34" spans="1:15" ht="50.15" customHeight="1" x14ac:dyDescent="0.35">
      <c r="A34" s="85" t="s">
        <v>17</v>
      </c>
      <c r="B34" s="86"/>
      <c r="C34" s="86"/>
      <c r="D34" s="86"/>
      <c r="E34" s="87"/>
      <c r="F34" s="35"/>
      <c r="K34" s="14"/>
      <c r="L34" s="119"/>
      <c r="M34" s="119"/>
      <c r="N34" s="119"/>
      <c r="O34" s="118"/>
    </row>
    <row r="35" spans="1:15" ht="41.25" customHeight="1" x14ac:dyDescent="0.35">
      <c r="A35" s="93" t="s">
        <v>22</v>
      </c>
      <c r="B35" s="94"/>
      <c r="C35" s="63"/>
      <c r="D35" s="63"/>
      <c r="E35" s="56">
        <f>SUM(C35:D35)</f>
        <v>0</v>
      </c>
      <c r="F35" s="35"/>
      <c r="K35" s="14"/>
      <c r="L35" s="119"/>
      <c r="M35" s="119"/>
      <c r="N35" s="119"/>
      <c r="O35" s="118"/>
    </row>
    <row r="36" spans="1:15" ht="50.15" customHeight="1" x14ac:dyDescent="0.35">
      <c r="A36" s="85" t="s">
        <v>17</v>
      </c>
      <c r="B36" s="86"/>
      <c r="C36" s="86"/>
      <c r="D36" s="86"/>
      <c r="E36" s="87"/>
      <c r="F36" s="35"/>
      <c r="K36" s="14"/>
      <c r="L36" s="13"/>
      <c r="M36" s="13"/>
      <c r="N36" s="13"/>
      <c r="O36" s="14"/>
    </row>
    <row r="37" spans="1:15" ht="41.25" customHeight="1" thickBot="1" x14ac:dyDescent="0.4">
      <c r="A37" s="98" t="s">
        <v>23</v>
      </c>
      <c r="B37" s="99"/>
      <c r="C37" s="54">
        <f t="shared" ref="C37:E37" si="4">SUM(C25,C27,C29,C31,C33,C35)</f>
        <v>0</v>
      </c>
      <c r="D37" s="54">
        <f t="shared" si="4"/>
        <v>0</v>
      </c>
      <c r="E37" s="51">
        <f t="shared" si="4"/>
        <v>0</v>
      </c>
      <c r="F37" s="35"/>
      <c r="K37" s="14"/>
      <c r="L37" s="13"/>
      <c r="M37" s="13"/>
      <c r="N37" s="13"/>
      <c r="O37" s="14"/>
    </row>
    <row r="38" spans="1:15" ht="41.25" customHeight="1" x14ac:dyDescent="0.35">
      <c r="A38" s="88" t="s">
        <v>24</v>
      </c>
      <c r="B38" s="89"/>
      <c r="C38" s="89"/>
      <c r="D38" s="89"/>
      <c r="E38" s="90"/>
      <c r="F38" s="35"/>
      <c r="L38" s="119"/>
      <c r="M38" s="119"/>
      <c r="N38" s="119"/>
      <c r="O38" s="118"/>
    </row>
    <row r="39" spans="1:15" ht="36.65" customHeight="1" x14ac:dyDescent="0.35">
      <c r="A39" s="100"/>
      <c r="B39" s="101"/>
      <c r="C39" s="53" t="s">
        <v>44</v>
      </c>
      <c r="D39" s="53" t="s">
        <v>45</v>
      </c>
      <c r="E39" s="52" t="s">
        <v>8</v>
      </c>
      <c r="F39" s="35"/>
      <c r="L39" s="119"/>
      <c r="M39" s="119"/>
      <c r="N39" s="119"/>
      <c r="O39" s="118"/>
    </row>
    <row r="40" spans="1:15" ht="51.65" customHeight="1" x14ac:dyDescent="0.35">
      <c r="A40" s="106" t="s">
        <v>25</v>
      </c>
      <c r="B40" s="107"/>
      <c r="C40" s="60">
        <f>($C$37+$C$22+$C$13)*0.02</f>
        <v>0</v>
      </c>
      <c r="D40" s="60">
        <f>($D$37+$D$22+$D$13)*0.02</f>
        <v>0</v>
      </c>
      <c r="E40" s="56">
        <f>SUM(C40:D40)</f>
        <v>0</v>
      </c>
      <c r="F40" s="35"/>
      <c r="L40" s="15"/>
      <c r="M40" s="15"/>
      <c r="N40" s="15"/>
      <c r="O40" s="16"/>
    </row>
    <row r="41" spans="1:15" ht="47.5" customHeight="1" x14ac:dyDescent="0.35">
      <c r="A41" s="108" t="s">
        <v>26</v>
      </c>
      <c r="B41" s="109"/>
      <c r="C41" s="60">
        <f>($C$37+$C$22+$C$13)*0.2</f>
        <v>0</v>
      </c>
      <c r="D41" s="60">
        <f>($D$37+$D$22+$D$13)*0.2</f>
        <v>0</v>
      </c>
      <c r="E41" s="56">
        <f>SUM(C41:D41)</f>
        <v>0</v>
      </c>
      <c r="F41" s="35"/>
      <c r="L41" s="14"/>
      <c r="M41" s="14"/>
      <c r="N41" s="14"/>
      <c r="O41" s="14"/>
    </row>
    <row r="42" spans="1:15" ht="38.5" customHeight="1" thickBot="1" x14ac:dyDescent="0.4">
      <c r="A42" s="98" t="s">
        <v>27</v>
      </c>
      <c r="B42" s="99"/>
      <c r="C42" s="54">
        <f t="shared" ref="C42:E42" si="5">SUM(C40:C41)</f>
        <v>0</v>
      </c>
      <c r="D42" s="54">
        <f t="shared" si="5"/>
        <v>0</v>
      </c>
      <c r="E42" s="51">
        <f t="shared" si="5"/>
        <v>0</v>
      </c>
      <c r="F42" s="35"/>
      <c r="H42" s="4"/>
      <c r="L42" s="14"/>
      <c r="M42" s="14"/>
      <c r="N42" s="14"/>
      <c r="O42" s="14"/>
    </row>
    <row r="43" spans="1:15" ht="49.5" customHeight="1" thickBot="1" x14ac:dyDescent="0.4">
      <c r="A43" s="95" t="s">
        <v>43</v>
      </c>
      <c r="B43" s="96"/>
      <c r="C43" s="67">
        <f t="shared" ref="C43:E43" si="6">SUM(C13,C22,C37,C42)</f>
        <v>0</v>
      </c>
      <c r="D43" s="64">
        <f t="shared" si="6"/>
        <v>0</v>
      </c>
      <c r="E43" s="57">
        <f t="shared" si="6"/>
        <v>0</v>
      </c>
      <c r="F43" s="2"/>
      <c r="L43" s="14"/>
      <c r="M43" s="14"/>
      <c r="N43" s="14"/>
      <c r="O43" s="14"/>
    </row>
    <row r="44" spans="1:15" ht="14.5" customHeight="1" x14ac:dyDescent="0.35">
      <c r="F44" s="36"/>
      <c r="L44" s="14"/>
      <c r="M44" s="14"/>
      <c r="N44" s="14"/>
      <c r="O44" s="14"/>
    </row>
  </sheetData>
  <sheetProtection algorithmName="SHA-512" hashValue="POIZkXwBjasxcsTPCUNfYmS0G4BeHr0aNU9ND60CHpcCh5R/UR4ZK3+sT3ZntwlNqU7EXP0skBPNZ2ZoaHRzWw==" saltValue="/Y39sQmaRJBAuAXa27ZWpA==" spinCount="100000" sheet="1" formatCells="0" formatColumns="0" formatRows="0" insertRows="0"/>
  <mergeCells count="64">
    <mergeCell ref="K31:K32"/>
    <mergeCell ref="L38:L39"/>
    <mergeCell ref="M38:M39"/>
    <mergeCell ref="A3:E3"/>
    <mergeCell ref="A4:E4"/>
    <mergeCell ref="K27:K28"/>
    <mergeCell ref="A16:B16"/>
    <mergeCell ref="A14:E14"/>
    <mergeCell ref="A23:E23"/>
    <mergeCell ref="A22:B22"/>
    <mergeCell ref="A15:B15"/>
    <mergeCell ref="A19:B19"/>
    <mergeCell ref="M28:M29"/>
    <mergeCell ref="M22:M23"/>
    <mergeCell ref="A20:B20"/>
    <mergeCell ref="A34:E34"/>
    <mergeCell ref="N34:N35"/>
    <mergeCell ref="L34:L35"/>
    <mergeCell ref="M34:M35"/>
    <mergeCell ref="N38:N39"/>
    <mergeCell ref="O38:O39"/>
    <mergeCell ref="O34:O35"/>
    <mergeCell ref="N28:N29"/>
    <mergeCell ref="O28:O29"/>
    <mergeCell ref="M31:M32"/>
    <mergeCell ref="N31:N32"/>
    <mergeCell ref="O31:O32"/>
    <mergeCell ref="N22:N23"/>
    <mergeCell ref="K25:K26"/>
    <mergeCell ref="L25:L26"/>
    <mergeCell ref="M25:M26"/>
    <mergeCell ref="N25:N26"/>
    <mergeCell ref="K22:K23"/>
    <mergeCell ref="L22:L23"/>
    <mergeCell ref="A43:B43"/>
    <mergeCell ref="A1:A2"/>
    <mergeCell ref="A37:B37"/>
    <mergeCell ref="A28:E28"/>
    <mergeCell ref="A39:B39"/>
    <mergeCell ref="A24:B24"/>
    <mergeCell ref="A18:B18"/>
    <mergeCell ref="A40:B40"/>
    <mergeCell ref="A41:B41"/>
    <mergeCell ref="A42:B42"/>
    <mergeCell ref="A17:B17"/>
    <mergeCell ref="A21:B21"/>
    <mergeCell ref="A25:B25"/>
    <mergeCell ref="A26:E26"/>
    <mergeCell ref="A32:E32"/>
    <mergeCell ref="C5:E7"/>
    <mergeCell ref="A36:E36"/>
    <mergeCell ref="A38:E38"/>
    <mergeCell ref="A27:B27"/>
    <mergeCell ref="A35:B35"/>
    <mergeCell ref="A29:B29"/>
    <mergeCell ref="A31:B31"/>
    <mergeCell ref="A33:B33"/>
    <mergeCell ref="A30:E30"/>
    <mergeCell ref="H16:K17"/>
    <mergeCell ref="H1:K1"/>
    <mergeCell ref="I2:K2"/>
    <mergeCell ref="I3:K3"/>
    <mergeCell ref="I4:K4"/>
    <mergeCell ref="I7:K7"/>
  </mergeCells>
  <phoneticPr fontId="36" type="noConversion"/>
  <hyperlinks>
    <hyperlink ref="D1" r:id="rId1" xr:uid="{A1245CD9-6A45-4A0F-91DF-4454C2FB80F5}"/>
    <hyperlink ref="D2" r:id="rId2" xr:uid="{5422CE28-7E9F-406D-9B6F-6B1CD8A80F17}"/>
  </hyperlinks>
  <pageMargins left="0.7" right="0.7" top="0.75" bottom="0.75" header="0.3" footer="0.3"/>
  <pageSetup paperSize="9" scale="42" orientation="portrait" verticalDpi="597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0E3BE3-0EA0-4C6B-ABDB-2D956038DDE8}">
          <x14:formula1>
            <xm:f>Słowniki!$B$2:$B$3</xm:f>
          </x14:formula1>
          <xm:sqref>B5:B7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5FAC-C47E-4464-898B-C276DA77B554}">
  <dimension ref="B2:C15"/>
  <sheetViews>
    <sheetView workbookViewId="0">
      <selection activeCell="D8" sqref="D8"/>
    </sheetView>
  </sheetViews>
  <sheetFormatPr defaultRowHeight="14.5" x14ac:dyDescent="0.35"/>
  <cols>
    <col min="2" max="2" width="38" customWidth="1"/>
    <col min="3" max="3" width="145.54296875" customWidth="1"/>
  </cols>
  <sheetData>
    <row r="2" spans="2:3" x14ac:dyDescent="0.35">
      <c r="B2" t="s">
        <v>28</v>
      </c>
      <c r="C2">
        <v>1</v>
      </c>
    </row>
    <row r="3" spans="2:3" x14ac:dyDescent="0.35">
      <c r="B3" t="s">
        <v>29</v>
      </c>
      <c r="C3">
        <v>0</v>
      </c>
    </row>
    <row r="5" spans="2:3" x14ac:dyDescent="0.35">
      <c r="B5" t="s">
        <v>54</v>
      </c>
      <c r="C5" t="s">
        <v>71</v>
      </c>
    </row>
    <row r="7" spans="2:3" ht="58" x14ac:dyDescent="0.35">
      <c r="C7" s="1" t="s">
        <v>41</v>
      </c>
    </row>
    <row r="8" spans="2:3" ht="72.5" x14ac:dyDescent="0.35">
      <c r="B8" t="s">
        <v>30</v>
      </c>
      <c r="C8" s="1" t="s">
        <v>63</v>
      </c>
    </row>
    <row r="9" spans="2:3" ht="72.5" x14ac:dyDescent="0.35">
      <c r="B9" t="s">
        <v>31</v>
      </c>
      <c r="C9" s="1" t="s">
        <v>64</v>
      </c>
    </row>
    <row r="10" spans="2:3" ht="72.5" x14ac:dyDescent="0.35">
      <c r="B10" t="s">
        <v>32</v>
      </c>
      <c r="C10" s="1" t="s">
        <v>65</v>
      </c>
    </row>
    <row r="11" spans="2:3" ht="72.5" x14ac:dyDescent="0.35">
      <c r="B11" t="s">
        <v>33</v>
      </c>
      <c r="C11" s="1" t="s">
        <v>66</v>
      </c>
    </row>
    <row r="12" spans="2:3" ht="130.5" x14ac:dyDescent="0.35">
      <c r="B12" t="s">
        <v>34</v>
      </c>
      <c r="C12" s="1" t="s">
        <v>70</v>
      </c>
    </row>
    <row r="13" spans="2:3" ht="130.5" x14ac:dyDescent="0.35">
      <c r="B13" t="s">
        <v>35</v>
      </c>
      <c r="C13" s="1" t="s">
        <v>67</v>
      </c>
    </row>
    <row r="14" spans="2:3" ht="130.5" x14ac:dyDescent="0.35">
      <c r="B14" t="s">
        <v>36</v>
      </c>
      <c r="C14" s="1" t="s">
        <v>68</v>
      </c>
    </row>
    <row r="15" spans="2:3" ht="130.5" x14ac:dyDescent="0.35">
      <c r="B15" t="s">
        <v>37</v>
      </c>
      <c r="C15" s="1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66e2c1-4e18-4822-8383-5b96feffe3dd" xsi:nil="true"/>
    <lcf76f155ced4ddcb4097134ff3c332f xmlns="72a5a475-8a9a-4036-bcc5-40476b8a66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88F310883B6B41B5C77D1266CE67DD" ma:contentTypeVersion="15" ma:contentTypeDescription="Utwórz nowy dokument." ma:contentTypeScope="" ma:versionID="86c31efd66fe4d806cc00d9306699dd3">
  <xsd:schema xmlns:xsd="http://www.w3.org/2001/XMLSchema" xmlns:xs="http://www.w3.org/2001/XMLSchema" xmlns:p="http://schemas.microsoft.com/office/2006/metadata/properties" xmlns:ns2="72a5a475-8a9a-4036-bcc5-40476b8a66e0" xmlns:ns3="3d66e2c1-4e18-4822-8383-5b96feffe3dd" targetNamespace="http://schemas.microsoft.com/office/2006/metadata/properties" ma:root="true" ma:fieldsID="25c462ea989b2bf642cce34b93ecbc40" ns2:_="" ns3:_="">
    <xsd:import namespace="72a5a475-8a9a-4036-bcc5-40476b8a66e0"/>
    <xsd:import namespace="3d66e2c1-4e18-4822-8383-5b96feffe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a475-8a9a-4036-bcc5-40476b8a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be5d0129-78ea-4ba1-a92c-20b411bf3b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6e2c1-4e18-4822-8383-5b96feffe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9c29cba-60c6-468f-8b6c-a5a45e0f0b0d}" ma:internalName="TaxCatchAll" ma:showField="CatchAllData" ma:web="3d66e2c1-4e18-4822-8383-5b96feffe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D9DC56-9621-4413-B20D-FE4C05B6F7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32BD14-9C89-430C-8F33-BC6994457A15}">
  <ds:schemaRefs>
    <ds:schemaRef ds:uri="http://schemas.microsoft.com/office/2006/metadata/properties"/>
    <ds:schemaRef ds:uri="http://schemas.microsoft.com/office/infopath/2007/PartnerControls"/>
    <ds:schemaRef ds:uri="3d66e2c1-4e18-4822-8383-5b96feffe3dd"/>
    <ds:schemaRef ds:uri="72a5a475-8a9a-4036-bcc5-40476b8a66e0"/>
  </ds:schemaRefs>
</ds:datastoreItem>
</file>

<file path=customXml/itemProps3.xml><?xml version="1.0" encoding="utf-8"?>
<ds:datastoreItem xmlns:ds="http://schemas.openxmlformats.org/officeDocument/2006/customXml" ds:itemID="{F601FEA4-8FBE-4004-9B75-38B89A999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a5a475-8a9a-4036-bcc5-40476b8a66e0"/>
    <ds:schemaRef ds:uri="3d66e2c1-4e18-4822-8383-5b96feffe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LUKE NCN budget table </vt:lpstr>
      <vt:lpstr>Słowniki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Dijkstra, A. [Alice]</dc:creator>
  <cp:keywords/>
  <dc:description/>
  <cp:lastModifiedBy>Katarzyna Bester-Ostrowska</cp:lastModifiedBy>
  <cp:revision/>
  <dcterms:created xsi:type="dcterms:W3CDTF">2014-07-18T10:04:16Z</dcterms:created>
  <dcterms:modified xsi:type="dcterms:W3CDTF">2026-02-12T09:42:27Z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0x0101003F88F310883B6B41B5C77D1266CE67DD</vt:lpwstr>
  </property>
  <property fmtid="{D5CDD505-2E9C-101B-9397-08002B2CF9AE}" pid="3" name="MediaServiceImageTags">
    <vt:lpwstr/>
  </property>
</Properties>
</file>